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old\Desktop\Rust 2023\"/>
    </mc:Choice>
  </mc:AlternateContent>
  <xr:revisionPtr revIDLastSave="0" documentId="13_ncr:1_{46CCBF2C-0ECF-4419-9D9C-96E7CE34252C}" xr6:coauthVersionLast="47" xr6:coauthVersionMax="47" xr10:uidLastSave="{00000000-0000-0000-0000-000000000000}"/>
  <bookViews>
    <workbookView xWindow="20370" yWindow="-120" windowWidth="20730" windowHeight="11160" xr2:uid="{3F8902FB-372F-4C14-AC7F-94CA45069852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I12" i="2" s="1"/>
  <c r="K2" i="2"/>
  <c r="Q2" i="2" s="1"/>
  <c r="R2" i="2"/>
  <c r="D10" i="2"/>
  <c r="G10" i="2"/>
  <c r="H10" i="2"/>
  <c r="I11" i="2" s="1"/>
  <c r="J10" i="2"/>
  <c r="L10" i="2"/>
  <c r="M10" i="2"/>
  <c r="O10" i="2"/>
  <c r="P10" i="2"/>
  <c r="K10" i="2" l="1"/>
  <c r="S2" i="2"/>
  <c r="M12" i="2" l="1"/>
  <c r="P12" i="2"/>
  <c r="S12" i="2"/>
</calcChain>
</file>

<file path=xl/sharedStrings.xml><?xml version="1.0" encoding="utf-8"?>
<sst xmlns="http://schemas.openxmlformats.org/spreadsheetml/2006/main" count="123" uniqueCount="86">
  <si>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</si>
  <si>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</si>
  <si>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</si>
  <si>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</si>
  <si>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</si>
  <si>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</si>
  <si>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</si>
  <si>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</si>
  <si>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</si>
  <si>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</si>
  <si>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</si>
  <si>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</si>
  <si>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</si>
  <si>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</si>
  <si>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</si>
  <si>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</si>
  <si>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</si>
  <si>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</si>
  <si>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</si>
  <si>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</si>
  <si>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</si>
  <si>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</si>
  <si>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</si>
  <si>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</si>
  <si>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</si>
  <si>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</si>
  <si>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</si>
  <si>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</si>
  <si>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</si>
  <si>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</si>
  <si>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</si>
  <si>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</si>
  <si>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004-109-000-030-04</t>
  </si>
  <si>
    <t>17600 N CO RD 459</t>
  </si>
  <si>
    <t>WD</t>
  </si>
  <si>
    <t>03-ARM'S LENGTH</t>
  </si>
  <si>
    <t>201</t>
  </si>
  <si>
    <t>571/948</t>
  </si>
  <si>
    <t>COMMERCIAL</t>
  </si>
  <si>
    <t>401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</si>
  <si>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</si>
  <si>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</si>
  <si>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</si>
  <si>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</si>
  <si>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</si>
  <si>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</si>
  <si>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</si>
  <si>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007-029-000-050-14</t>
  </si>
  <si>
    <t>RS401</t>
  </si>
  <si>
    <t>573/622</t>
  </si>
  <si>
    <t>RURAL ACREAGE</t>
  </si>
  <si>
    <t>402</t>
  </si>
  <si>
    <t>007-029-000-050-28</t>
  </si>
  <si>
    <t>20050 MCINTIRE RD.</t>
  </si>
  <si>
    <t>04-BUYERS INTEREST IN A LC</t>
  </si>
  <si>
    <t>007-102-000-070-00</t>
  </si>
  <si>
    <t>12899 GROSINSKY RD.</t>
  </si>
  <si>
    <t>575/508</t>
  </si>
  <si>
    <t>007-102-000-210-03</t>
  </si>
  <si>
    <t>12198 GROSINSKY RD</t>
  </si>
  <si>
    <t>573/254</t>
  </si>
  <si>
    <t>007-108-000-350-04</t>
  </si>
  <si>
    <t>571/684</t>
  </si>
  <si>
    <t>NOT INSPECTED</t>
  </si>
  <si>
    <t>007-115-000-270-00</t>
  </si>
  <si>
    <t>22226 COHOON RD.</t>
  </si>
  <si>
    <t>AG101</t>
  </si>
  <si>
    <t>567/541</t>
  </si>
  <si>
    <t>007-130-000-270-00</t>
  </si>
  <si>
    <t>19430 CARTER RD.</t>
  </si>
  <si>
    <t>GEN RESIDENTIAL</t>
  </si>
  <si>
    <t xml:space="preserve">rural land sale that are comparible in size and location to the Industrial Parcels already existing throughout the Rust </t>
  </si>
  <si>
    <t>Township, these parcel many consist of Natural Gas and Oil Production improvements.</t>
  </si>
  <si>
    <r>
      <t>&gt;=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4/1/2020</t>
    </r>
    <r>
      <rPr>
        <sz val="8"/>
        <color rgb="FF0000FF"/>
        <rFont val="Verdana"/>
        <family val="2"/>
      </rPr>
      <t xml:space="preserve">  </t>
    </r>
    <r>
      <rPr>
        <b/>
        <sz val="8"/>
        <color rgb="FF0000FF"/>
        <rFont val="Verdana"/>
        <family val="2"/>
      </rPr>
      <t>AND</t>
    </r>
    <r>
      <rPr>
        <sz val="8"/>
        <color rgb="FF0000FF"/>
        <rFont val="Verdana"/>
        <family val="2"/>
      </rPr>
      <t xml:space="preserve">  </t>
    </r>
    <r>
      <rPr>
        <b/>
        <sz val="8"/>
        <color rgb="FF0000FF"/>
        <rFont val="Verdana"/>
        <family val="2"/>
      </rPr>
      <t>&lt;=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3/31/2022</t>
    </r>
  </si>
  <si>
    <t>AND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</si>
  <si>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03-ARM'S LENGTH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04-BUYERS INTEREST IN A LC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19-MULTI PARCEL ARM'S LENGTH</t>
    </r>
  </si>
  <si>
    <t>Property Class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</si>
  <si>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AGRICULTURAL-IMPROVED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AGRICULTURAL-VACANT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COMMERCIAL-VACANT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RESIDENTIAL-IMPROVED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RESIDENTIAL-VACANT</t>
    </r>
  </si>
  <si>
    <t>Neighborhood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</si>
  <si>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AGRICULTURAL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RESIDENTIAL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INDUSTRIAL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</t>
    </r>
  </si>
  <si>
    <t>Land Tables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</si>
  <si>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RURAL ACREAGE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INDUSTRIAL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AGRICULTURE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GEN RESIDENTIAL</t>
    </r>
  </si>
  <si>
    <t>Sale Type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</si>
  <si>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Conventional</t>
    </r>
  </si>
  <si>
    <t xml:space="preserve">Do to lack of viable Industrial sales within Rust Township, The Assessor used 1 sale from adjoing Hillman Township and the rest from </t>
  </si>
  <si>
    <t>Rust  IND Land Value $3000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</si>
</sst>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sz val="8"/>
      <color rgb="FF0000FF"/>
      <name val="Verdana"/>
      <family val="2"/>
    </font>
    <font>
      <b/>
      <sz val="8"/>
      <color rgb="FF0000FF"/>
      <name val="Verdana"/>
      <family val="2"/>
    </font>
    <font>
      <sz val="8"/>
      <color rgb="FFFF0000"/>
      <name val="Verdana"/>
      <family val="2"/>
    </font>
    <font>
      <sz val="8"/>
      <color rgb="FF008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3" borderId="2" xfId="0" applyFont="1" applyFill="1" applyBorder="1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5E0C-2A8E-4A79-BF21-276B1CF91457}">
  <dimension ref="A1:BL21"/>
  <sheetViews>
    <sheetView tabSelected="1" workbookViewId="0">
      <selection activeCell="A12" sqref="A12:XFD12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4.28515625" style="15" customWidth="1"/>
    <col min="5" max="5" width="8.7109375" customWidth="1"/>
    <col min="6" max="6" width="25.5703125" customWidth="1"/>
    <col min="7" max="7" width="12.5703125" style="15" customWidth="1"/>
    <col min="8" max="8" width="16.4257812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30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9.85546875" style="4" customWidth="1"/>
    <col min="22" max="22" width="20.7109375" customWidth="1"/>
    <col min="23" max="23" width="12.140625" customWidth="1"/>
    <col min="24" max="24" width="15.7109375" customWidth="1"/>
    <col min="25" max="27" width="20.7109375" customWidth="1"/>
    <col min="28" max="28" width="13.7109375" customWidth="1"/>
    <col min="29" max="32" width="20.7109375" customWidth="1"/>
  </cols>
  <sheetData>
    <row r="1" spans="1:64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32</v>
      </c>
      <c r="B2" t="s">
        <v>33</v>
      </c>
      <c r="C2" s="25">
        <v>44280</v>
      </c>
      <c r="D2" s="15">
        <v>51000</v>
      </c>
      <c r="E2" t="s">
        <v>34</v>
      </c>
      <c r="F2" t="s">
        <v>35</v>
      </c>
      <c r="G2" s="15">
        <v>51000</v>
      </c>
      <c r="H2" s="15">
        <v>22600</v>
      </c>
      <c r="I2" s="20">
        <f>H2/G2*100</f>
        <v>44.313725490196077</v>
      </c>
      <c r="J2" s="15">
        <v>44014</v>
      </c>
      <c r="K2" s="15">
        <f>G2-26514</f>
        <v>24486</v>
      </c>
      <c r="L2" s="15">
        <v>17500</v>
      </c>
      <c r="M2" s="30">
        <v>0</v>
      </c>
      <c r="N2" s="34">
        <v>0</v>
      </c>
      <c r="O2" s="39">
        <v>4.5</v>
      </c>
      <c r="P2" s="39">
        <v>4.5</v>
      </c>
      <c r="Q2" s="15" t="e">
        <f>K2/M2</f>
        <v>#DIV/0!</v>
      </c>
      <c r="R2" s="15">
        <f>K2/O2</f>
        <v>5441.333333333333</v>
      </c>
      <c r="S2" s="44">
        <f>K2/O2/43560</f>
        <v>0.12491582491582491</v>
      </c>
      <c r="T2" s="39">
        <v>0</v>
      </c>
      <c r="U2" s="5" t="s">
        <v>36</v>
      </c>
      <c r="V2" t="s">
        <v>37</v>
      </c>
      <c r="X2" t="s">
        <v>38</v>
      </c>
      <c r="Y2">
        <v>0</v>
      </c>
      <c r="Z2">
        <v>0</v>
      </c>
      <c r="AA2" s="6">
        <v>43696</v>
      </c>
      <c r="AC2" s="7" t="s">
        <v>36</v>
      </c>
      <c r="AL2" s="2"/>
      <c r="BC2" s="2"/>
      <c r="BE2" s="2"/>
    </row>
    <row r="3" spans="1:64" x14ac:dyDescent="0.25">
      <c r="A3" t="s">
        <v>47</v>
      </c>
      <c r="C3" s="25">
        <v>44301</v>
      </c>
      <c r="D3" s="15">
        <v>34900</v>
      </c>
      <c r="E3" t="s">
        <v>34</v>
      </c>
      <c r="F3" t="s">
        <v>35</v>
      </c>
      <c r="G3" s="15">
        <v>34900</v>
      </c>
      <c r="H3" s="15">
        <v>16400</v>
      </c>
      <c r="I3" s="20">
        <v>46.99140401146132</v>
      </c>
      <c r="J3" s="15">
        <v>32880</v>
      </c>
      <c r="K3" s="15">
        <v>34900</v>
      </c>
      <c r="L3" s="15">
        <v>32880</v>
      </c>
      <c r="M3" s="30">
        <v>0</v>
      </c>
      <c r="N3" s="34">
        <v>0</v>
      </c>
      <c r="O3" s="39">
        <v>13.7</v>
      </c>
      <c r="P3" s="39">
        <v>13.7</v>
      </c>
      <c r="Q3" s="15" t="e">
        <v>#DIV/0!</v>
      </c>
      <c r="R3" s="15">
        <v>2547.4452554744526</v>
      </c>
      <c r="S3" s="44">
        <v>5.8481296039358414E-2</v>
      </c>
      <c r="T3" s="39">
        <v>0</v>
      </c>
      <c r="U3" s="5" t="s">
        <v>48</v>
      </c>
      <c r="V3" t="s">
        <v>49</v>
      </c>
      <c r="X3" t="s">
        <v>50</v>
      </c>
      <c r="Y3">
        <v>0</v>
      </c>
      <c r="Z3">
        <v>0</v>
      </c>
      <c r="AA3" s="6">
        <v>44016</v>
      </c>
      <c r="AC3" s="7" t="s">
        <v>51</v>
      </c>
      <c r="AL3" s="2"/>
      <c r="BC3" s="2"/>
      <c r="BE3" s="2"/>
    </row>
    <row r="4" spans="1:64" x14ac:dyDescent="0.25">
      <c r="A4" t="s">
        <v>52</v>
      </c>
      <c r="B4" t="s">
        <v>53</v>
      </c>
      <c r="C4" s="25">
        <v>44210</v>
      </c>
      <c r="D4" s="15">
        <v>52000</v>
      </c>
      <c r="E4" t="s">
        <v>34</v>
      </c>
      <c r="F4" t="s">
        <v>54</v>
      </c>
      <c r="G4" s="15">
        <v>52000</v>
      </c>
      <c r="H4" s="15">
        <v>21400</v>
      </c>
      <c r="I4" s="20">
        <v>41.153846153846153</v>
      </c>
      <c r="J4" s="15">
        <v>51169</v>
      </c>
      <c r="K4" s="15">
        <v>26006</v>
      </c>
      <c r="L4" s="15">
        <v>25175</v>
      </c>
      <c r="M4" s="30">
        <v>0</v>
      </c>
      <c r="N4" s="34">
        <v>0</v>
      </c>
      <c r="O4" s="39">
        <v>10.07</v>
      </c>
      <c r="P4" s="39">
        <v>10.07</v>
      </c>
      <c r="Q4" s="15" t="e">
        <v>#DIV/0!</v>
      </c>
      <c r="R4" s="15">
        <v>2582.522343594836</v>
      </c>
      <c r="S4" s="44">
        <v>5.9286555178944815E-2</v>
      </c>
      <c r="T4" s="39">
        <v>0</v>
      </c>
      <c r="U4" s="5" t="s">
        <v>48</v>
      </c>
      <c r="X4" t="s">
        <v>50</v>
      </c>
      <c r="Y4">
        <v>0</v>
      </c>
      <c r="Z4">
        <v>0</v>
      </c>
      <c r="AA4" s="6">
        <v>44071</v>
      </c>
      <c r="AC4" s="7" t="s">
        <v>39</v>
      </c>
    </row>
    <row r="5" spans="1:64" x14ac:dyDescent="0.25">
      <c r="A5" t="s">
        <v>55</v>
      </c>
      <c r="B5" t="s">
        <v>56</v>
      </c>
      <c r="C5" s="25">
        <v>44475</v>
      </c>
      <c r="D5" s="15">
        <v>50000</v>
      </c>
      <c r="E5" t="s">
        <v>34</v>
      </c>
      <c r="F5" t="s">
        <v>35</v>
      </c>
      <c r="G5" s="15">
        <v>50000</v>
      </c>
      <c r="H5" s="15">
        <v>26700</v>
      </c>
      <c r="I5" s="20">
        <v>53.400000000000006</v>
      </c>
      <c r="J5" s="15">
        <v>53014</v>
      </c>
      <c r="K5" s="15">
        <v>21411</v>
      </c>
      <c r="L5" s="15">
        <v>24425</v>
      </c>
      <c r="M5" s="30">
        <v>0</v>
      </c>
      <c r="N5" s="34">
        <v>0</v>
      </c>
      <c r="O5" s="39">
        <v>9.77</v>
      </c>
      <c r="P5" s="39">
        <v>9.77</v>
      </c>
      <c r="Q5" s="15" t="e">
        <v>#DIV/0!</v>
      </c>
      <c r="R5" s="15">
        <v>2191.5046059365404</v>
      </c>
      <c r="S5" s="44">
        <v>5.0310023093125357E-2</v>
      </c>
      <c r="T5" s="39">
        <v>0</v>
      </c>
      <c r="U5" s="5" t="s">
        <v>48</v>
      </c>
      <c r="V5" t="s">
        <v>57</v>
      </c>
      <c r="X5" t="s">
        <v>50</v>
      </c>
      <c r="Y5">
        <v>0</v>
      </c>
      <c r="Z5">
        <v>0</v>
      </c>
      <c r="AA5" s="6">
        <v>43402</v>
      </c>
      <c r="AC5" s="7" t="s">
        <v>39</v>
      </c>
    </row>
    <row r="6" spans="1:64" x14ac:dyDescent="0.25">
      <c r="A6" t="s">
        <v>64</v>
      </c>
      <c r="B6" t="s">
        <v>65</v>
      </c>
      <c r="C6" s="25">
        <v>44064</v>
      </c>
      <c r="D6" s="15">
        <v>22900</v>
      </c>
      <c r="E6" t="s">
        <v>34</v>
      </c>
      <c r="F6" t="s">
        <v>35</v>
      </c>
      <c r="G6" s="15">
        <v>22900</v>
      </c>
      <c r="H6" s="15">
        <v>11800</v>
      </c>
      <c r="I6" s="20">
        <v>51.528384279475979</v>
      </c>
      <c r="J6" s="15">
        <v>23625</v>
      </c>
      <c r="K6" s="15">
        <v>17450</v>
      </c>
      <c r="L6" s="15">
        <v>18175</v>
      </c>
      <c r="M6" s="30">
        <v>0</v>
      </c>
      <c r="N6" s="34">
        <v>0</v>
      </c>
      <c r="O6" s="39">
        <v>7.27</v>
      </c>
      <c r="P6" s="39">
        <v>7.27</v>
      </c>
      <c r="Q6" s="15" t="e">
        <v>#DIV/0!</v>
      </c>
      <c r="R6" s="15">
        <v>2400.2751031636867</v>
      </c>
      <c r="S6" s="44">
        <v>5.5102734232407864E-2</v>
      </c>
      <c r="T6" s="39">
        <v>0</v>
      </c>
      <c r="U6" s="5" t="s">
        <v>66</v>
      </c>
      <c r="V6" t="s">
        <v>67</v>
      </c>
      <c r="X6" t="s">
        <v>50</v>
      </c>
      <c r="Y6">
        <v>0</v>
      </c>
      <c r="Z6">
        <v>0</v>
      </c>
      <c r="AA6" s="6">
        <v>44081</v>
      </c>
      <c r="AC6" s="7" t="s">
        <v>39</v>
      </c>
    </row>
    <row r="7" spans="1:64" x14ac:dyDescent="0.25">
      <c r="A7" t="s">
        <v>58</v>
      </c>
      <c r="B7" t="s">
        <v>59</v>
      </c>
      <c r="C7" s="25">
        <v>44343</v>
      </c>
      <c r="D7" s="15">
        <v>89500</v>
      </c>
      <c r="E7" t="s">
        <v>34</v>
      </c>
      <c r="F7" t="s">
        <v>35</v>
      </c>
      <c r="G7" s="15">
        <v>89500</v>
      </c>
      <c r="H7" s="15">
        <v>45200</v>
      </c>
      <c r="I7" s="20">
        <v>50.502793296089386</v>
      </c>
      <c r="J7" s="15">
        <v>89434</v>
      </c>
      <c r="K7" s="15">
        <v>4686</v>
      </c>
      <c r="L7" s="15">
        <v>4620</v>
      </c>
      <c r="M7" s="30">
        <v>0</v>
      </c>
      <c r="N7" s="34">
        <v>0</v>
      </c>
      <c r="O7" s="39">
        <v>0.84</v>
      </c>
      <c r="P7" s="39">
        <v>0.84</v>
      </c>
      <c r="Q7" s="15" t="e">
        <v>#DIV/0!</v>
      </c>
      <c r="R7" s="15">
        <v>5578.5714285714284</v>
      </c>
      <c r="S7" s="44">
        <v>0.12806637806637805</v>
      </c>
      <c r="T7" s="39">
        <v>0</v>
      </c>
      <c r="U7" s="5" t="s">
        <v>48</v>
      </c>
      <c r="V7" t="s">
        <v>60</v>
      </c>
      <c r="X7" t="s">
        <v>50</v>
      </c>
      <c r="Y7">
        <v>1</v>
      </c>
      <c r="Z7">
        <v>0</v>
      </c>
      <c r="AA7" s="6">
        <v>43399</v>
      </c>
      <c r="AC7" s="7" t="s">
        <v>39</v>
      </c>
    </row>
    <row r="8" spans="1:64" x14ac:dyDescent="0.25">
      <c r="A8" t="s">
        <v>61</v>
      </c>
      <c r="C8" s="25">
        <v>44046</v>
      </c>
      <c r="D8" s="15">
        <v>3700</v>
      </c>
      <c r="E8" t="s">
        <v>34</v>
      </c>
      <c r="F8" t="s">
        <v>35</v>
      </c>
      <c r="G8" s="15">
        <v>3700</v>
      </c>
      <c r="H8" s="15">
        <v>3800</v>
      </c>
      <c r="I8" s="20">
        <v>102.70270270270269</v>
      </c>
      <c r="J8" s="15">
        <v>7500</v>
      </c>
      <c r="K8" s="15">
        <v>3700</v>
      </c>
      <c r="L8" s="15">
        <v>7500</v>
      </c>
      <c r="M8" s="30">
        <v>0</v>
      </c>
      <c r="N8" s="34">
        <v>0</v>
      </c>
      <c r="O8" s="39">
        <v>1.5</v>
      </c>
      <c r="P8" s="39">
        <v>1.5</v>
      </c>
      <c r="Q8" s="15" t="e">
        <v>#DIV/0!</v>
      </c>
      <c r="R8" s="15">
        <v>2466.6666666666665</v>
      </c>
      <c r="S8" s="44">
        <v>5.6626874808692988E-2</v>
      </c>
      <c r="T8" s="39">
        <v>0</v>
      </c>
      <c r="U8" s="5" t="s">
        <v>48</v>
      </c>
      <c r="V8" t="s">
        <v>62</v>
      </c>
      <c r="X8" t="s">
        <v>50</v>
      </c>
      <c r="Y8">
        <v>0</v>
      </c>
      <c r="Z8">
        <v>0</v>
      </c>
      <c r="AA8" t="s">
        <v>63</v>
      </c>
      <c r="AC8" s="7" t="s">
        <v>51</v>
      </c>
    </row>
    <row r="9" spans="1:64" ht="15.75" thickBot="1" x14ac:dyDescent="0.3">
      <c r="A9" t="s">
        <v>68</v>
      </c>
      <c r="B9" t="s">
        <v>69</v>
      </c>
      <c r="C9" s="25">
        <v>44581</v>
      </c>
      <c r="D9" s="15">
        <v>58000</v>
      </c>
      <c r="E9" t="s">
        <v>34</v>
      </c>
      <c r="F9" t="s">
        <v>35</v>
      </c>
      <c r="G9" s="15">
        <v>58000</v>
      </c>
      <c r="H9" s="15">
        <v>22800</v>
      </c>
      <c r="I9" s="20">
        <v>39.310344827586206</v>
      </c>
      <c r="J9" s="15">
        <v>44727</v>
      </c>
      <c r="K9" s="15">
        <v>26898</v>
      </c>
      <c r="L9" s="15">
        <v>13625</v>
      </c>
      <c r="M9" s="30">
        <v>0</v>
      </c>
      <c r="N9" s="34">
        <v>0</v>
      </c>
      <c r="O9" s="39">
        <v>4.875</v>
      </c>
      <c r="P9" s="39">
        <v>4.875</v>
      </c>
      <c r="Q9" s="15" t="e">
        <v>#DIV/0!</v>
      </c>
      <c r="R9" s="15">
        <v>5517.5384615384619</v>
      </c>
      <c r="S9" s="44">
        <v>0.12666525393798123</v>
      </c>
      <c r="T9" s="39">
        <v>0</v>
      </c>
      <c r="U9" s="5" t="s">
        <v>48</v>
      </c>
      <c r="X9" t="s">
        <v>70</v>
      </c>
      <c r="Y9">
        <v>0</v>
      </c>
      <c r="Z9">
        <v>1</v>
      </c>
      <c r="AA9" s="6">
        <v>40360</v>
      </c>
      <c r="AC9" s="7" t="s">
        <v>39</v>
      </c>
    </row>
    <row r="10" spans="1:64" ht="15.75" thickTop="1" x14ac:dyDescent="0.25">
      <c r="A10" s="8"/>
      <c r="B10" s="8"/>
      <c r="C10" s="26" t="s">
        <v>40</v>
      </c>
      <c r="D10" s="16">
        <f>+SUM(D2:D9)</f>
        <v>362000</v>
      </c>
      <c r="E10" s="8"/>
      <c r="F10" s="8"/>
      <c r="G10" s="16">
        <f>+SUM(G2:G9)</f>
        <v>362000</v>
      </c>
      <c r="H10" s="16">
        <f>+SUM(H2:H9)</f>
        <v>170700</v>
      </c>
      <c r="I10" s="21"/>
      <c r="J10" s="16">
        <f>+SUM(J2:J9)</f>
        <v>346363</v>
      </c>
      <c r="K10" s="16">
        <f>+SUM(K2:K9)</f>
        <v>159537</v>
      </c>
      <c r="L10" s="16">
        <f>+SUM(L2:L9)</f>
        <v>143900</v>
      </c>
      <c r="M10" s="31">
        <f>+SUM(M2:M9)</f>
        <v>0</v>
      </c>
      <c r="N10" s="35"/>
      <c r="O10" s="40">
        <f>+SUM(O2:O9)</f>
        <v>52.525000000000006</v>
      </c>
      <c r="P10" s="40">
        <f>+SUM(P2:P9)</f>
        <v>52.525000000000006</v>
      </c>
      <c r="Q10" s="16"/>
      <c r="R10" s="16"/>
      <c r="S10" s="45"/>
      <c r="T10" s="40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64" x14ac:dyDescent="0.25">
      <c r="A11" s="10"/>
      <c r="B11" s="10"/>
      <c r="C11" s="27"/>
      <c r="D11" s="17"/>
      <c r="E11" s="10"/>
      <c r="F11" s="10"/>
      <c r="G11" s="17"/>
      <c r="H11" s="17" t="s">
        <v>41</v>
      </c>
      <c r="I11" s="22">
        <f>H10/G10*100</f>
        <v>47.154696132596683</v>
      </c>
      <c r="J11" s="17"/>
      <c r="K11" s="17"/>
      <c r="L11" s="17" t="s">
        <v>42</v>
      </c>
      <c r="M11" s="32"/>
      <c r="N11" s="36"/>
      <c r="O11" s="41" t="s">
        <v>42</v>
      </c>
      <c r="P11" s="41"/>
      <c r="Q11" s="17"/>
      <c r="R11" s="17" t="s">
        <v>42</v>
      </c>
      <c r="S11" s="46"/>
      <c r="T11" s="41"/>
      <c r="U11" s="11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64" x14ac:dyDescent="0.25">
      <c r="A12" s="49" t="s">
        <v>85</v>
      </c>
      <c r="B12" s="12"/>
      <c r="C12" s="28"/>
      <c r="D12" s="18"/>
      <c r="E12" s="12"/>
      <c r="F12" s="12"/>
      <c r="G12" s="18"/>
      <c r="H12" s="18" t="s">
        <v>43</v>
      </c>
      <c r="I12" s="23">
        <f>STDEV(I2:I9)</f>
        <v>20.402580327007914</v>
      </c>
      <c r="J12" s="18"/>
      <c r="K12" s="18"/>
      <c r="L12" s="18" t="s">
        <v>44</v>
      </c>
      <c r="M12" s="48" t="e">
        <f>K10/M10</f>
        <v>#DIV/0!</v>
      </c>
      <c r="N12" s="37"/>
      <c r="O12" s="42" t="s">
        <v>45</v>
      </c>
      <c r="P12" s="42">
        <f>K10/O10</f>
        <v>3037.3536411232744</v>
      </c>
      <c r="Q12" s="18"/>
      <c r="R12" s="18" t="s">
        <v>46</v>
      </c>
      <c r="S12" s="47">
        <f>K10/O10/43560</f>
        <v>6.9728045021195464E-2</v>
      </c>
      <c r="T12" s="42"/>
      <c r="U12" s="13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64" x14ac:dyDescent="0.25">
      <c r="A13" t="s">
        <v>84</v>
      </c>
    </row>
    <row r="14" spans="1:64" x14ac:dyDescent="0.25">
      <c r="A14" t="s">
        <v>71</v>
      </c>
    </row>
    <row r="15" spans="1:64" x14ac:dyDescent="0.25">
      <c r="A15" t="s">
        <v>72</v>
      </c>
    </row>
    <row r="16" spans="1:64" x14ac:dyDescent="0.25">
      <c r="A16" s="50" t="s">
        <v>2</v>
      </c>
      <c r="B16" s="51" t="s">
        <v>73</v>
      </c>
      <c r="C16" s="52" t="s">
        <v>74</v>
      </c>
    </row>
    <row r="17" spans="1:3" ht="21" x14ac:dyDescent="0.25">
      <c r="A17" s="50" t="s">
        <v>5</v>
      </c>
      <c r="B17" s="51" t="s">
        <v>75</v>
      </c>
      <c r="C17" s="52" t="s">
        <v>74</v>
      </c>
    </row>
    <row r="18" spans="1:3" ht="21" x14ac:dyDescent="0.25">
      <c r="A18" s="50" t="s">
        <v>76</v>
      </c>
      <c r="B18" s="51" t="s">
        <v>77</v>
      </c>
      <c r="C18" s="52" t="s">
        <v>74</v>
      </c>
    </row>
    <row r="19" spans="1:3" x14ac:dyDescent="0.25">
      <c r="A19" s="50" t="s">
        <v>78</v>
      </c>
      <c r="B19" s="51" t="s">
        <v>79</v>
      </c>
      <c r="C19" s="52" t="s">
        <v>74</v>
      </c>
    </row>
    <row r="20" spans="1:3" ht="21" x14ac:dyDescent="0.25">
      <c r="A20" s="50" t="s">
        <v>80</v>
      </c>
      <c r="B20" s="51" t="s">
        <v>81</v>
      </c>
      <c r="C20" s="52" t="s">
        <v>74</v>
      </c>
    </row>
    <row r="21" spans="1:3" x14ac:dyDescent="0.25">
      <c r="A21" s="50" t="s">
        <v>82</v>
      </c>
      <c r="B21" s="51" t="s">
        <v>83</v>
      </c>
      <c r="C21" s="50"/>
    </row>
  </sheetData>
  <conditionalFormatting sqref="A2:AF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56E2-A624-40EC-AC78-0F7159A41A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gbold</dc:creator>
  <cp:lastModifiedBy>gbold</cp:lastModifiedBy>
  <cp:lastPrinted>2023-02-23T14:10:37Z</cp:lastPrinted>
  <dcterms:created xsi:type="dcterms:W3CDTF">2023-01-24T17:03:25Z</dcterms:created>
  <dcterms:modified xsi:type="dcterms:W3CDTF">2023-02-23T14:10:43Z</dcterms:modified>
</cp:coreProperties>
</file>